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/>
  </bookViews>
  <sheets>
    <sheet name="分项报价表" sheetId="1" r:id="rId1"/>
  </sheets>
  <definedNames>
    <definedName name="_xlnm._FilterDatabase" localSheetId="0" hidden="1">分项报价表!$A$2:$N$16</definedName>
    <definedName name="_xlnm.Print_Titles" localSheetId="0">分项报价表!$1:$2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3F5CFE5972DA4F6D88E6A3AF4E8886C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0425" y="2120900"/>
          <a:ext cx="6610350" cy="6743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BD8EA68AF09E4EA296CC95FDFDE7C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09330" y="2120900"/>
          <a:ext cx="2181225" cy="1019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761AD522AB5A46FEBF95292703AC6357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9371330" y="5778500"/>
          <a:ext cx="781050" cy="1038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4E7228DCEEAF473F8C42155A18E69DBA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9395460" y="6908165"/>
          <a:ext cx="666750" cy="1191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891248D800E645FDB37D355BA96F7B3B" descr="174480070117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49690" y="9168130"/>
          <a:ext cx="1381760" cy="194246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<sst xmlns="http://schemas.openxmlformats.org/spreadsheetml/2006/main" count="58" uniqueCount="50">
  <si>
    <t>东莞市石鼓净水有限公司2025年第四季度办公设备采购项目分项报价明细表</t>
  </si>
  <si>
    <t>序号</t>
  </si>
  <si>
    <t>运营项目</t>
  </si>
  <si>
    <t>物资名称</t>
  </si>
  <si>
    <t>规格参数</t>
  </si>
  <si>
    <t>推荐品牌
（若有）</t>
  </si>
  <si>
    <t>用途
（若有）</t>
  </si>
  <si>
    <t>参考图样
（若有）</t>
  </si>
  <si>
    <t>数量</t>
  </si>
  <si>
    <t>单位</t>
  </si>
  <si>
    <t>不含税单价限价（元）</t>
  </si>
  <si>
    <t>所报品牌</t>
  </si>
  <si>
    <t>所报不含税单
价（元）</t>
  </si>
  <si>
    <t>不含税小计（元）</t>
  </si>
  <si>
    <t>石鼓公司（本部）</t>
  </si>
  <si>
    <r>
      <rPr>
        <sz val="11"/>
        <color rgb="FF000000"/>
        <rFont val="宋体"/>
        <charset val="134"/>
      </rPr>
      <t>碎纸机</t>
    </r>
    <r>
      <rPr>
        <sz val="11"/>
        <color rgb="FF000000"/>
        <rFont val="宋体"/>
        <charset val="134"/>
      </rPr>
      <t xml:space="preserve">      </t>
    </r>
  </si>
  <si>
    <t>持续碎10分钟及以上，可碎8-18张/次，20L及以上，可碎纸，卡，订书钉，有移动轮，5级保密</t>
  </si>
  <si>
    <t>三木、科密、得力</t>
  </si>
  <si>
    <t>日常办公用</t>
  </si>
  <si>
    <t>台</t>
  </si>
  <si>
    <t>石鼓公司（本部） 小计（一）</t>
  </si>
  <si>
    <t>寮步温塘厂</t>
  </si>
  <si>
    <t>便携式户外音箱</t>
  </si>
  <si>
    <t>单麦克风，播放模式：蓝牙/FM收音/AUX/U盘/TF卡；电池容量：3000mAh</t>
  </si>
  <si>
    <t>爱国者、纽曼、漫步者</t>
  </si>
  <si>
    <t>户外参观用</t>
  </si>
  <si>
    <t>寮步温塘厂 小计（二）</t>
  </si>
  <si>
    <t>麻涌厂</t>
  </si>
  <si>
    <t>投影仪</t>
  </si>
  <si>
    <t>1080P高清分辨率，流明度：3400以上流明，对比度：10001:1-20000:1，技术：3LCD投影显示技术</t>
  </si>
  <si>
    <t>松下、日立、爱普生</t>
  </si>
  <si>
    <t>会议室投影</t>
  </si>
  <si>
    <t>麻涌厂 小计（三）</t>
  </si>
  <si>
    <t>市区厂</t>
  </si>
  <si>
    <t>碎纸机</t>
  </si>
  <si>
    <t>标签打印机</t>
  </si>
  <si>
    <t>高清款（300DPI)，干胶，可手机及电脑连接，纸宽度：20-112mm，支持蓝牙</t>
  </si>
  <si>
    <t>TSC、佳博、斑马</t>
  </si>
  <si>
    <t>综合部1个           生产部1个</t>
  </si>
  <si>
    <t>市区厂 小计（四）</t>
  </si>
  <si>
    <t>樟木头三期厂</t>
  </si>
  <si>
    <t>保险柜</t>
  </si>
  <si>
    <t>钥匙+密码双重防盗、私密内门、尺寸（长宽高）40*36*60CM左右</t>
  </si>
  <si>
    <t>得力、虎牌、欧奈斯</t>
  </si>
  <si>
    <t>存放地磅公章</t>
  </si>
  <si>
    <t>个</t>
  </si>
  <si>
    <t>樟木头三期厂 小计（五）</t>
  </si>
  <si>
    <t>合计（一至五）</t>
  </si>
  <si>
    <t>备注:
1.所报不含税单价不得高于每项的不含税单价限价。
2.当分项报价明细表内累计与报价表不符时，以报价表为准，修正分项报价明细表内的各项报价。
3.上述报价数值如需保留小数点后2位，从小数点后第3位四舍五入。</t>
  </si>
  <si>
    <t xml:space="preserve">报价人：（加盖公章）
                                                                                                                             日期：     年      月     日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</si>
</sst>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#,##0.00_ "/>
    <numFmt numFmtId="178" formatCode="0.00_);[Red]\(0.00\)"/>
    <numFmt numFmtId="179" formatCode="0_);[Red]\(0\)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  <scheme val="minor"/>
    </font>
    <font>
      <sz val="18"/>
      <name val="宋体"/>
      <charset val="134"/>
    </font>
    <font>
      <sz val="24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3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2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9" fontId="6" fillId="0" borderId="1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177" fontId="7" fillId="0" borderId="8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11" xfId="51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5.png"/><Relationship Id="rId5" Type="http://schemas.openxmlformats.org/officeDocument/2006/relationships/image" Target="media/image4.png"/><Relationship Id="rId4" Type="http://schemas.openxmlformats.org/officeDocument/2006/relationships/image" Target="NULL" TargetMode="External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6"/>
  <sheetViews>
    <sheetView tabSelected="1" zoomScale="55" zoomScaleNormal="55" zoomScaleSheetLayoutView="80" workbookViewId="0">
      <pane ySplit="2" topLeftCell="A3" activePane="bottomLeft" state="frozen"/>
      <selection/>
      <selection pane="bottomLeft" activeCell="A15" sqref="A15:M15"/>
    </sheetView>
  </sheetViews>
  <sheetFormatPr defaultColWidth="9" defaultRowHeight="35.1" customHeight="1"/>
  <cols>
    <col min="1" max="1" width="5.63636363636364" style="4" customWidth="1"/>
    <col min="2" max="2" width="12.8090909090909" style="4" customWidth="1"/>
    <col min="3" max="3" width="15.5" style="4" customWidth="1"/>
    <col min="4" max="4" width="31.7181818181818" style="5" customWidth="1"/>
    <col min="5" max="5" width="14" style="4" customWidth="1"/>
    <col min="6" max="6" width="17.6363636363636" style="4" customWidth="1"/>
    <col min="7" max="7" width="33.5" style="4" customWidth="1"/>
    <col min="8" max="9" width="6.63636363636364" style="4" customWidth="1"/>
    <col min="10" max="12" width="16.8636363636364" style="6" customWidth="1"/>
    <col min="13" max="13" width="22.8090909090909" style="7" customWidth="1"/>
    <col min="14" max="16384" width="9" style="4"/>
  </cols>
  <sheetData>
    <row r="1" s="1" customFormat="1" ht="85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22"/>
      <c r="K1" s="22"/>
      <c r="L1" s="22"/>
      <c r="M1" s="23"/>
    </row>
    <row r="2" s="1" customFormat="1" ht="82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24" t="s">
        <v>10</v>
      </c>
      <c r="K2" s="24" t="s">
        <v>11</v>
      </c>
      <c r="L2" s="24" t="s">
        <v>12</v>
      </c>
      <c r="M2" s="24" t="s">
        <v>13</v>
      </c>
    </row>
    <row r="3" s="1" customFormat="1" ht="82" customHeight="1" spans="1:13">
      <c r="A3" s="9">
        <v>1</v>
      </c>
      <c r="B3" s="9" t="s">
        <v>14</v>
      </c>
      <c r="C3" s="10" t="s">
        <v>15</v>
      </c>
      <c r="D3" s="10" t="s">
        <v>16</v>
      </c>
      <c r="E3" s="10" t="s">
        <v>17</v>
      </c>
      <c r="F3" s="10" t="s">
        <v>18</v>
      </c>
      <c r="G3" s="11" t="str">
        <f>_xlfn.DISPIMG("ID_761AD522AB5A46FEBF95292703AC6357",1)</f>
        <v>=DISPIMG("ID_761AD522AB5A46FEBF95292703AC6357",1)</v>
      </c>
      <c r="H3" s="10">
        <v>2</v>
      </c>
      <c r="I3" s="10" t="s">
        <v>19</v>
      </c>
      <c r="J3" s="25">
        <v>1327.43</v>
      </c>
      <c r="K3" s="25"/>
      <c r="L3" s="25"/>
      <c r="M3" s="25">
        <f t="shared" ref="M3:M7" si="0">L3*H3</f>
        <v>0</v>
      </c>
    </row>
    <row r="4" s="1" customFormat="1" ht="62" customHeight="1" spans="1:13">
      <c r="A4" s="12" t="s">
        <v>20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26"/>
      <c r="M4" s="27">
        <f t="shared" ref="M4:M8" si="1">SUM(M3)</f>
        <v>0</v>
      </c>
    </row>
    <row r="5" s="1" customFormat="1" ht="94" customHeight="1" spans="1:13">
      <c r="A5" s="9">
        <v>2</v>
      </c>
      <c r="B5" s="9" t="s">
        <v>21</v>
      </c>
      <c r="C5" s="9" t="s">
        <v>22</v>
      </c>
      <c r="D5" s="9" t="s">
        <v>23</v>
      </c>
      <c r="E5" s="9" t="s">
        <v>24</v>
      </c>
      <c r="F5" s="9" t="s">
        <v>25</v>
      </c>
      <c r="G5" s="9" t="str">
        <f>_xlfn.DISPIMG("ID_3F5CFE5972DA4F6D88E6A3AF4E8886CB",1)</f>
        <v>=DISPIMG("ID_3F5CFE5972DA4F6D88E6A3AF4E8886CB",1)</v>
      </c>
      <c r="H5" s="9">
        <v>3</v>
      </c>
      <c r="I5" s="9" t="s">
        <v>19</v>
      </c>
      <c r="J5" s="25">
        <v>159.29</v>
      </c>
      <c r="K5" s="25"/>
      <c r="L5" s="25"/>
      <c r="M5" s="25">
        <f t="shared" si="0"/>
        <v>0</v>
      </c>
    </row>
    <row r="6" s="1" customFormat="1" ht="62" customHeight="1" spans="1:13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26"/>
      <c r="M6" s="27">
        <f t="shared" si="1"/>
        <v>0</v>
      </c>
    </row>
    <row r="7" s="1" customFormat="1" ht="82" customHeight="1" spans="1:13">
      <c r="A7" s="9">
        <v>3</v>
      </c>
      <c r="B7" s="9" t="s">
        <v>27</v>
      </c>
      <c r="C7" s="9" t="s">
        <v>28</v>
      </c>
      <c r="D7" s="9" t="s">
        <v>29</v>
      </c>
      <c r="E7" s="9" t="s">
        <v>30</v>
      </c>
      <c r="F7" s="9" t="s">
        <v>31</v>
      </c>
      <c r="G7" s="9" t="str">
        <f>_xlfn.DISPIMG("ID_BD8EA68AF09E4EA296CC95FDFDE7C678",1)</f>
        <v>=DISPIMG("ID_BD8EA68AF09E4EA296CC95FDFDE7C678",1)</v>
      </c>
      <c r="H7" s="9">
        <v>1</v>
      </c>
      <c r="I7" s="9" t="s">
        <v>19</v>
      </c>
      <c r="J7" s="25">
        <v>3539.82</v>
      </c>
      <c r="K7" s="25"/>
      <c r="L7" s="25"/>
      <c r="M7" s="25">
        <f t="shared" si="0"/>
        <v>0</v>
      </c>
    </row>
    <row r="8" s="1" customFormat="1" ht="62" customHeight="1" spans="1:13">
      <c r="A8" s="12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26"/>
      <c r="M8" s="27">
        <f t="shared" si="1"/>
        <v>0</v>
      </c>
    </row>
    <row r="9" s="1" customFormat="1" ht="82" customHeight="1" spans="1:13">
      <c r="A9" s="9">
        <v>4</v>
      </c>
      <c r="B9" s="10" t="s">
        <v>33</v>
      </c>
      <c r="C9" s="10" t="s">
        <v>34</v>
      </c>
      <c r="D9" s="10" t="s">
        <v>16</v>
      </c>
      <c r="E9" s="10" t="s">
        <v>17</v>
      </c>
      <c r="F9" s="10" t="s">
        <v>18</v>
      </c>
      <c r="G9" s="11" t="str">
        <f>_xlfn.DISPIMG("ID_761AD522AB5A46FEBF95292703AC6357",1)</f>
        <v>=DISPIMG("ID_761AD522AB5A46FEBF95292703AC6357",1)</v>
      </c>
      <c r="H9" s="10">
        <v>1</v>
      </c>
      <c r="I9" s="10" t="s">
        <v>19</v>
      </c>
      <c r="J9" s="25">
        <v>1327.43</v>
      </c>
      <c r="K9" s="25"/>
      <c r="L9" s="25"/>
      <c r="M9" s="25">
        <f t="shared" ref="M9:M12" si="2">L9*H9</f>
        <v>0</v>
      </c>
    </row>
    <row r="10" s="2" customFormat="1" ht="94" customHeight="1" spans="1:13">
      <c r="A10" s="9">
        <v>5</v>
      </c>
      <c r="B10" s="14" t="s">
        <v>33</v>
      </c>
      <c r="C10" s="15" t="s">
        <v>35</v>
      </c>
      <c r="D10" s="15" t="s">
        <v>36</v>
      </c>
      <c r="E10" s="14" t="s">
        <v>37</v>
      </c>
      <c r="F10" s="15" t="s">
        <v>38</v>
      </c>
      <c r="G10" s="16" t="str">
        <f>_xlfn.DISPIMG("ID_4E7228DCEEAF473F8C42155A18E69DBA",1)</f>
        <v>=DISPIMG("ID_4E7228DCEEAF473F8C42155A18E69DBA",1)</v>
      </c>
      <c r="H10" s="17">
        <v>2</v>
      </c>
      <c r="I10" s="15" t="s">
        <v>19</v>
      </c>
      <c r="J10" s="28">
        <v>2212.38</v>
      </c>
      <c r="K10" s="28"/>
      <c r="L10" s="28"/>
      <c r="M10" s="25">
        <f t="shared" si="2"/>
        <v>0</v>
      </c>
    </row>
    <row r="11" s="1" customFormat="1" ht="62" customHeight="1" spans="1:13">
      <c r="A11" s="12" t="s">
        <v>39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26"/>
      <c r="M11" s="27">
        <f>SUM(M9:M10)</f>
        <v>0</v>
      </c>
    </row>
    <row r="12" s="2" customFormat="1" ht="94" customHeight="1" spans="1:13">
      <c r="A12" s="9">
        <v>6</v>
      </c>
      <c r="B12" s="14" t="s">
        <v>40</v>
      </c>
      <c r="C12" s="15" t="s">
        <v>41</v>
      </c>
      <c r="D12" s="15" t="s">
        <v>42</v>
      </c>
      <c r="E12" s="14" t="s">
        <v>43</v>
      </c>
      <c r="F12" s="15" t="s">
        <v>44</v>
      </c>
      <c r="G12" s="16" t="str">
        <f>_xlfn.DISPIMG("ID_891248D800E645FDB37D355BA96F7B3B",1)</f>
        <v>=DISPIMG("ID_891248D800E645FDB37D355BA96F7B3B",1)</v>
      </c>
      <c r="H12" s="17">
        <v>1</v>
      </c>
      <c r="I12" s="15" t="s">
        <v>45</v>
      </c>
      <c r="J12" s="28">
        <v>619.46</v>
      </c>
      <c r="K12" s="28"/>
      <c r="L12" s="28"/>
      <c r="M12" s="25">
        <f t="shared" si="2"/>
        <v>0</v>
      </c>
    </row>
    <row r="13" s="1" customFormat="1" ht="62" customHeight="1" spans="1:13">
      <c r="A13" s="12" t="s">
        <v>46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26"/>
      <c r="M13" s="27">
        <f>SUM(M12)</f>
        <v>0</v>
      </c>
    </row>
    <row r="14" s="1" customFormat="1" ht="62" customHeight="1" spans="1:13">
      <c r="A14" s="18" t="s">
        <v>47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9"/>
      <c r="M14" s="30">
        <f>M4+M6+M8+M11+M13</f>
        <v>0</v>
      </c>
    </row>
    <row r="15" s="3" customFormat="1" ht="65" customHeight="1" spans="1:13">
      <c r="A15" s="20" t="s">
        <v>48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="3" customFormat="1" ht="57" customHeight="1" spans="1:13">
      <c r="A16" s="21" t="s">
        <v>49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</row>
  </sheetData>
  <autoFilter xmlns:etc="http://www.wps.cn/officeDocument/2017/etCustomData" ref="A2:N16" etc:filterBottomFollowUsedRange="0">
    <extLst/>
  </autoFilter>
  <mergeCells count="9">
    <mergeCell ref="A1:M1"/>
    <mergeCell ref="A4:L4"/>
    <mergeCell ref="A6:L6"/>
    <mergeCell ref="A8:L8"/>
    <mergeCell ref="A11:L11"/>
    <mergeCell ref="A13:L13"/>
    <mergeCell ref="A14:L14"/>
    <mergeCell ref="A15:M15"/>
    <mergeCell ref="A16:M16"/>
  </mergeCells>
  <printOptions horizontalCentered="1"/>
  <pageMargins left="0.393055555555556" right="0.393055555555556" top="0.393055555555556" bottom="0.393055555555556" header="0.393055555555556" footer="0.393055555555556"/>
  <pageSetup paperSize="8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分项报价表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李建聪</dc:creator>
  <cp:lastModifiedBy>hjw</cp:lastModifiedBy>
  <dcterms:created xsi:type="dcterms:W3CDTF">2022-03-01T08:20:00Z</dcterms:created>
  <dcterms:modified xsi:type="dcterms:W3CDTF">2025-12-01T02:56:35Z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8B8E440D0C51475D808AC408CC57529A_13</vt:lpwstr>
  </property>
</Properties>
</file>